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G:\private\Розница\Продукты\Маслянская\Проекты\Кредит На мары\Пример счет-фактуры\"/>
    </mc:Choice>
  </mc:AlternateContent>
  <xr:revisionPtr revIDLastSave="0" documentId="13_ncr:1_{B7C9D3E1-87C8-4AF0-867D-99CD9B7FA4D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Информация" sheetId="2" r:id="rId1"/>
    <sheet name="Лист1" sheetId="9" state="hidden" r:id="rId2"/>
    <sheet name="Условия" sheetId="8" state="hidden" r:id="rId3"/>
  </sheets>
  <definedNames>
    <definedName name="Взнос">Информация!#REF!</definedName>
    <definedName name="_xlnm.Print_Area" localSheetId="0">Информация!$A$1:$F$54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2" l="1"/>
  <c r="B29" i="2"/>
  <c r="B17" i="2" l="1"/>
  <c r="C17" i="2"/>
  <c r="D17" i="2"/>
  <c r="B18" i="2"/>
  <c r="C18" i="2"/>
  <c r="D18" i="2"/>
  <c r="D16" i="2"/>
  <c r="E16" i="2" s="1"/>
  <c r="C16" i="2"/>
  <c r="B16" i="2"/>
  <c r="A8" i="2"/>
  <c r="E18" i="2" l="1"/>
  <c r="E17" i="2"/>
  <c r="E19" i="2" s="1"/>
  <c r="B26" i="2"/>
  <c r="B24" i="2"/>
  <c r="C13" i="2" l="1"/>
  <c r="D4" i="2"/>
</calcChain>
</file>

<file path=xl/sharedStrings.xml><?xml version="1.0" encoding="utf-8"?>
<sst xmlns="http://schemas.openxmlformats.org/spreadsheetml/2006/main" count="118" uniqueCount="82">
  <si>
    <t>НЕОБХОДИМО ЗАПОЛНИТЬ ИНФОРМАЦИЮ:</t>
  </si>
  <si>
    <t>Программа</t>
  </si>
  <si>
    <t>Готовое/долевое</t>
  </si>
  <si>
    <t>Период отсрочки</t>
  </si>
  <si>
    <t>Счастливы в месте</t>
  </si>
  <si>
    <t>Тарифный план</t>
  </si>
  <si>
    <t>Без участия партнера (с отсрочкой)</t>
  </si>
  <si>
    <t xml:space="preserve">Без участия партнера </t>
  </si>
  <si>
    <t>ООО Астомакс (DEPO)</t>
  </si>
  <si>
    <t>ООО МакроИнжиниринг</t>
  </si>
  <si>
    <t>ОАО Полесьежилстрой</t>
  </si>
  <si>
    <t>ООО Риверсайд Девелопмент Лимитед</t>
  </si>
  <si>
    <t>Ставка в грейс-периоде</t>
  </si>
  <si>
    <t xml:space="preserve">Ставка после грейс-периода </t>
  </si>
  <si>
    <t xml:space="preserve">Срок грейс-периода </t>
  </si>
  <si>
    <t>Схема ставки грейс периода SO*</t>
  </si>
  <si>
    <t>текст для ставки в грейсе переменная -</t>
  </si>
  <si>
    <t>текст для ставки в грейсе фикс -</t>
  </si>
  <si>
    <t>Схема основной ставки (для случаев, когда в грейсе переменная)</t>
  </si>
  <si>
    <t>Готовое жилье</t>
  </si>
  <si>
    <t>Счастливы в месте - корпоративная программа</t>
  </si>
  <si>
    <t>ООО Астодевелопмент</t>
  </si>
  <si>
    <t>ООО Строминвест-Ратомка, ООО Строминвест</t>
  </si>
  <si>
    <t>текст для ставки без грейса</t>
  </si>
  <si>
    <t>ООО Сетко Резиденшл</t>
  </si>
  <si>
    <t>ООО Зелёная Гавань (с отсрочкой) 5,99% в грейс-периоде</t>
  </si>
  <si>
    <t>ООО Зелёная Гавань (с отсрочкой) 3,5% в грейс-периоде</t>
  </si>
  <si>
    <t>ООО Риверсайд Девелопмент Лимитед (корпопрограмма) 8,888% в грейс-периоде</t>
  </si>
  <si>
    <t>ООО Риверсайд Девелопмент Лимитед (корпопрограмма) 0,001% в грейс-периоде (срок кредита на 10 лет)</t>
  </si>
  <si>
    <t>Наименование организации</t>
  </si>
  <si>
    <t>Юридический адрес организации</t>
  </si>
  <si>
    <t>220012, Минск, ул. Толстого 10</t>
  </si>
  <si>
    <t>Дата офоромления счет-фактуры</t>
  </si>
  <si>
    <t>Продукт банка для кредитования</t>
  </si>
  <si>
    <t>с предоставлением грейс-периода по кредиту в месяц заключения и следующих 5 месяцев</t>
  </si>
  <si>
    <t>с предоставлением грейс-периода по кредиту в месяц заключения и следующих 7 месяцев</t>
  </si>
  <si>
    <t>с предоставлением грейс-периода по кредиту в месяц заключения и следующих 9 месяцев</t>
  </si>
  <si>
    <t>да</t>
  </si>
  <si>
    <t>нет</t>
  </si>
  <si>
    <t>ФИО клиента</t>
  </si>
  <si>
    <t>ФИО клиента:</t>
  </si>
  <si>
    <t>Иванов Иван Иванович</t>
  </si>
  <si>
    <t>ИТОГО:</t>
  </si>
  <si>
    <t>Расчетный счет для перечисления денежных средств</t>
  </si>
  <si>
    <t>ФИО представителя продавца</t>
  </si>
  <si>
    <t>подпись</t>
  </si>
  <si>
    <t>М.П.</t>
  </si>
  <si>
    <t>фио</t>
  </si>
  <si>
    <t>УНП</t>
  </si>
  <si>
    <t>БИК банка получателя</t>
  </si>
  <si>
    <t>MTBKBY22</t>
  </si>
  <si>
    <t>Наименование банка в котором открыт р/с</t>
  </si>
  <si>
    <t>Кол-во, шт</t>
  </si>
  <si>
    <t>Общая стоимость, BYN</t>
  </si>
  <si>
    <t>ЗАО "МТБанк"</t>
  </si>
  <si>
    <t>Кредитный договор подписан.</t>
  </si>
  <si>
    <t>Сумма к перечислению на р/с продавца:</t>
  </si>
  <si>
    <t>ООО "Мебель БАЙ"</t>
  </si>
  <si>
    <t>Реквизиты для перечисления денежных средств</t>
  </si>
  <si>
    <t>Информация о продавце</t>
  </si>
  <si>
    <t>Информация о покупателе</t>
  </si>
  <si>
    <t xml:space="preserve">Срок действия счет-фактуры </t>
  </si>
  <si>
    <t>пятнадцать белорусских рублей 00 копеек</t>
  </si>
  <si>
    <t>до ХХ.ХХ.ХХ (включительно)</t>
  </si>
  <si>
    <t>19888888</t>
  </si>
  <si>
    <t>BY****************</t>
  </si>
  <si>
    <t>Товары (работы, услуги) произведены в Республике Беларусь</t>
  </si>
  <si>
    <t>На приобретение следующих товаров (работ, услуг):</t>
  </si>
  <si>
    <t>Наименование товара (работы, услуги)</t>
  </si>
  <si>
    <t>Общая стоимость товаров (работ, услуг) (прописью):</t>
  </si>
  <si>
    <t>Информация о товаре (работе, услуге)</t>
  </si>
  <si>
    <t>Представитель ЗАО "МТБанк"</t>
  </si>
  <si>
    <t>Цена товара
(работы, услуги), BYN</t>
  </si>
  <si>
    <t>Кол-во единиц товара (работ, услуг)</t>
  </si>
  <si>
    <t>Наименование товара (работы, услуги) (2)</t>
  </si>
  <si>
    <t>Наименование товара (работы, услуги) (3)</t>
  </si>
  <si>
    <t>Кол-во единиц товара (работ, услуг) (2)</t>
  </si>
  <si>
    <t>Кол-во единиц товара (работ, услуг) (3)</t>
  </si>
  <si>
    <t>Цена товара (работы, услуги) в бел. рублях</t>
  </si>
  <si>
    <t>Цена товара (работы, услуги) в бел. рублях (2)</t>
  </si>
  <si>
    <t>Цена товара (работы, услуги) в бел. рублях (3)</t>
  </si>
  <si>
    <t>Диван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</si>
</sst>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wrapText="1"/>
    </xf>
    <xf numFmtId="0" fontId="10" fillId="0" borderId="1" xfId="0" applyFont="1" applyBorder="1"/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164" fontId="9" fillId="0" borderId="1" xfId="1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/>
    <xf numFmtId="0" fontId="1" fillId="0" borderId="1" xfId="0" applyFont="1" applyBorder="1"/>
    <xf numFmtId="0" fontId="6" fillId="0" borderId="1" xfId="0" applyFont="1" applyBorder="1"/>
    <xf numFmtId="49" fontId="3" fillId="0" borderId="1" xfId="0" applyNumberFormat="1" applyFont="1" applyBorder="1" applyAlignment="1">
      <alignment horizontal="left" vertical="center"/>
    </xf>
    <xf numFmtId="14" fontId="3" fillId="3" borderId="1" xfId="0" applyNumberFormat="1" applyFont="1" applyFill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left" vertical="center"/>
    </xf>
    <xf numFmtId="2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8" xfId="0" applyFont="1" applyBorder="1"/>
    <xf numFmtId="0" fontId="1" fillId="0" borderId="9" xfId="0" applyFont="1" applyBorder="1"/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2" fontId="3" fillId="0" borderId="8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</cellXfs>
  <cellStyles count="5">
    <cellStyle name="Обычный" xfId="0" builtinId="0"/>
    <cellStyle name="Обычный 2" xfId="2" xr:uid="{6E03DF53-E97C-4011-9D28-31E0CF350708}"/>
    <cellStyle name="Процентный" xfId="1" builtinId="5"/>
    <cellStyle name="Процентный 2" xfId="3" xr:uid="{5EDBDD1E-8F91-4A51-84E6-B49D296765D3}"/>
    <cellStyle name="Финансовый 2" xfId="4" xr:uid="{33BA4B76-C54C-4B52-BB77-345D998A66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showZeros="0" tabSelected="1" view="pageBreakPreview" zoomScale="80" zoomScaleNormal="70" zoomScaleSheetLayoutView="80" workbookViewId="0">
      <selection activeCell="I34" sqref="I34"/>
    </sheetView>
  </sheetViews>
  <sheetFormatPr defaultColWidth="9.140625" defaultRowHeight="15.75" x14ac:dyDescent="0.25"/>
  <cols>
    <col min="1" max="1" width="11.42578125" style="1" customWidth="1"/>
    <col min="2" max="2" width="26.42578125" style="2" customWidth="1"/>
    <col min="3" max="3" width="19.42578125" style="3" customWidth="1"/>
    <col min="4" max="4" width="25.7109375" style="3" customWidth="1"/>
    <col min="5" max="5" width="29.28515625" style="3" customWidth="1"/>
    <col min="6" max="6" width="16.140625" style="3" customWidth="1"/>
    <col min="7" max="7" width="9.5703125" style="1" customWidth="1"/>
    <col min="8" max="8" width="66.85546875" style="5" bestFit="1" customWidth="1"/>
    <col min="9" max="9" width="95.140625" style="4" bestFit="1" customWidth="1"/>
    <col min="10" max="16384" width="9.140625" style="5"/>
  </cols>
  <sheetData>
    <row r="1" spans="1:9" s="24" customFormat="1" x14ac:dyDescent="0.25">
      <c r="A1" s="25"/>
      <c r="B1" s="25"/>
      <c r="C1" s="25"/>
      <c r="D1" s="25"/>
      <c r="E1" s="25"/>
      <c r="F1" s="25"/>
      <c r="G1" s="22"/>
      <c r="I1" s="23"/>
    </row>
    <row r="2" spans="1:9" s="24" customFormat="1" x14ac:dyDescent="0.25">
      <c r="A2" s="25"/>
      <c r="B2" s="25"/>
      <c r="C2" s="25"/>
      <c r="D2" s="25"/>
      <c r="E2" s="25"/>
      <c r="F2" s="25"/>
      <c r="G2" s="22"/>
    </row>
    <row r="3" spans="1:9" x14ac:dyDescent="0.25">
      <c r="A3" s="25"/>
      <c r="B3" s="25"/>
      <c r="C3" s="25"/>
      <c r="D3" s="25"/>
      <c r="E3" s="25"/>
      <c r="F3" s="25"/>
    </row>
    <row r="4" spans="1:9" x14ac:dyDescent="0.25">
      <c r="A4" s="6"/>
      <c r="B4" s="6"/>
      <c r="C4" s="25"/>
      <c r="D4" s="19" t="str">
        <f>I7</f>
        <v>ООО "Мебель БАЙ"</v>
      </c>
      <c r="E4" s="20"/>
      <c r="F4" s="6"/>
      <c r="H4" s="69" t="s">
        <v>0</v>
      </c>
      <c r="I4" s="69"/>
    </row>
    <row r="5" spans="1:9" x14ac:dyDescent="0.25">
      <c r="A5" s="6"/>
      <c r="B5" s="6"/>
      <c r="C5" s="25"/>
      <c r="D5" s="18"/>
      <c r="E5" s="43"/>
      <c r="F5" s="6"/>
      <c r="I5" s="7"/>
    </row>
    <row r="6" spans="1:9" x14ac:dyDescent="0.25">
      <c r="A6" s="6"/>
      <c r="B6" s="6"/>
      <c r="C6" s="25"/>
      <c r="D6" s="25"/>
      <c r="E6" s="20"/>
      <c r="F6" s="6"/>
      <c r="H6" s="70" t="s">
        <v>59</v>
      </c>
      <c r="I6" s="70"/>
    </row>
    <row r="7" spans="1:9" x14ac:dyDescent="0.25">
      <c r="A7" s="6"/>
      <c r="B7" s="45"/>
      <c r="C7" s="45"/>
      <c r="D7" s="45"/>
      <c r="E7" s="45"/>
      <c r="F7" s="45"/>
      <c r="H7" s="44" t="s">
        <v>29</v>
      </c>
      <c r="I7" s="30" t="s">
        <v>57</v>
      </c>
    </row>
    <row r="8" spans="1:9" x14ac:dyDescent="0.25">
      <c r="A8" s="71" t="str">
        <f>"Счет-фактура б/н от "&amp;TEXT(I16,"дд.ММ.гггг")</f>
        <v>Счет-фактура б/н от 17.04.2026</v>
      </c>
      <c r="B8" s="71"/>
      <c r="C8" s="71"/>
      <c r="D8" s="71"/>
      <c r="E8" s="71"/>
      <c r="F8" s="71"/>
      <c r="G8" s="24"/>
      <c r="H8" s="44" t="s">
        <v>30</v>
      </c>
      <c r="I8" s="65" t="s">
        <v>31</v>
      </c>
    </row>
    <row r="9" spans="1:9" x14ac:dyDescent="0.25">
      <c r="A9" s="45"/>
      <c r="B9" s="45"/>
      <c r="C9" s="45"/>
      <c r="D9" s="45"/>
      <c r="E9" s="45"/>
      <c r="F9" s="45"/>
      <c r="G9" s="24"/>
      <c r="H9" s="44" t="s">
        <v>48</v>
      </c>
      <c r="I9" s="66" t="s">
        <v>64</v>
      </c>
    </row>
    <row r="10" spans="1:9" x14ac:dyDescent="0.25">
      <c r="A10" s="45"/>
      <c r="B10" s="45"/>
      <c r="C10" s="45"/>
      <c r="D10" s="45"/>
      <c r="E10" s="45"/>
      <c r="F10" s="45"/>
      <c r="G10" s="24"/>
      <c r="H10" s="24"/>
      <c r="I10" s="24"/>
    </row>
    <row r="11" spans="1:9" s="24" customFormat="1" hidden="1" x14ac:dyDescent="0.25">
      <c r="A11" s="45"/>
      <c r="B11" s="45"/>
      <c r="C11" s="45"/>
      <c r="D11" s="45"/>
      <c r="E11" s="45"/>
      <c r="F11" s="45"/>
    </row>
    <row r="12" spans="1:9" x14ac:dyDescent="0.25">
      <c r="A12" s="45"/>
      <c r="B12" s="45"/>
      <c r="C12" s="45"/>
      <c r="D12" s="45"/>
      <c r="E12" s="45"/>
      <c r="F12" s="45"/>
      <c r="G12" s="24"/>
      <c r="H12" s="24"/>
      <c r="I12" s="24"/>
    </row>
    <row r="13" spans="1:9" x14ac:dyDescent="0.25">
      <c r="A13" s="45"/>
      <c r="B13" s="55" t="s">
        <v>40</v>
      </c>
      <c r="C13" s="74" t="str">
        <f>I14</f>
        <v>Иванов Иван Иванович</v>
      </c>
      <c r="D13" s="74"/>
      <c r="E13" s="74"/>
      <c r="F13" s="45"/>
      <c r="H13" s="80" t="s">
        <v>60</v>
      </c>
      <c r="I13" s="80"/>
    </row>
    <row r="14" spans="1:9" x14ac:dyDescent="0.25">
      <c r="A14" s="45"/>
      <c r="B14" s="25" t="s">
        <v>67</v>
      </c>
      <c r="C14" s="25"/>
      <c r="D14" s="25"/>
      <c r="E14" s="25"/>
      <c r="F14" s="45"/>
      <c r="H14" s="29" t="s">
        <v>39</v>
      </c>
      <c r="I14" s="35" t="s">
        <v>41</v>
      </c>
    </row>
    <row r="15" spans="1:9" ht="49.5" customHeight="1" x14ac:dyDescent="0.25">
      <c r="A15" s="45"/>
      <c r="B15" s="51" t="s">
        <v>68</v>
      </c>
      <c r="C15" s="46" t="s">
        <v>52</v>
      </c>
      <c r="D15" s="51" t="s">
        <v>72</v>
      </c>
      <c r="E15" s="51" t="s">
        <v>53</v>
      </c>
      <c r="F15" s="45"/>
      <c r="I15" s="5"/>
    </row>
    <row r="16" spans="1:9" x14ac:dyDescent="0.25">
      <c r="A16" s="45"/>
      <c r="B16" s="46" t="str">
        <f>I21</f>
        <v>Диван</v>
      </c>
      <c r="C16" s="51">
        <f>I22</f>
        <v>1</v>
      </c>
      <c r="D16" s="54">
        <f>I23</f>
        <v>15</v>
      </c>
      <c r="E16" s="34">
        <f>D16*C16</f>
        <v>15</v>
      </c>
      <c r="F16" s="63"/>
      <c r="H16" s="26" t="s">
        <v>32</v>
      </c>
      <c r="I16" s="31">
        <v>46129</v>
      </c>
    </row>
    <row r="17" spans="1:10" x14ac:dyDescent="0.25">
      <c r="A17" s="25"/>
      <c r="B17" s="46">
        <f>I24</f>
        <v>0</v>
      </c>
      <c r="C17" s="51">
        <f>I25</f>
        <v>0</v>
      </c>
      <c r="D17" s="54">
        <f>I26</f>
        <v>0</v>
      </c>
      <c r="E17" s="34">
        <f t="shared" ref="E17:E18" si="0">D17*C17</f>
        <v>0</v>
      </c>
      <c r="F17" s="63"/>
      <c r="H17" s="29" t="s">
        <v>61</v>
      </c>
      <c r="I17" s="27" t="s">
        <v>63</v>
      </c>
    </row>
    <row r="18" spans="1:10" x14ac:dyDescent="0.25">
      <c r="A18" s="25"/>
      <c r="B18" s="46">
        <f>I27</f>
        <v>0</v>
      </c>
      <c r="C18" s="51">
        <f>I28</f>
        <v>0</v>
      </c>
      <c r="D18" s="54">
        <f>I29</f>
        <v>0</v>
      </c>
      <c r="E18" s="34">
        <f t="shared" si="0"/>
        <v>0</v>
      </c>
      <c r="F18" s="63"/>
      <c r="I18" s="5"/>
    </row>
    <row r="19" spans="1:10" x14ac:dyDescent="0.25">
      <c r="A19" s="25"/>
      <c r="B19" s="48" t="s">
        <v>42</v>
      </c>
      <c r="C19" s="49"/>
      <c r="D19" s="50"/>
      <c r="E19" s="34">
        <f>SUM(E16:E18)</f>
        <v>15</v>
      </c>
      <c r="F19" s="63"/>
      <c r="I19" s="5"/>
    </row>
    <row r="20" spans="1:10" x14ac:dyDescent="0.25">
      <c r="A20" s="45"/>
      <c r="B20" s="42" t="s">
        <v>66</v>
      </c>
      <c r="C20" s="45"/>
      <c r="D20" s="45"/>
      <c r="E20" s="45"/>
      <c r="F20" s="63"/>
      <c r="H20" s="81" t="s">
        <v>70</v>
      </c>
      <c r="I20" s="81"/>
    </row>
    <row r="21" spans="1:10" x14ac:dyDescent="0.25">
      <c r="A21" s="63"/>
      <c r="B21" s="63"/>
      <c r="C21" s="63"/>
      <c r="D21" s="63"/>
      <c r="E21" s="63"/>
      <c r="F21" s="63"/>
      <c r="H21" s="29" t="s">
        <v>68</v>
      </c>
      <c r="I21" s="57" t="s">
        <v>81</v>
      </c>
    </row>
    <row r="22" spans="1:10" x14ac:dyDescent="0.25">
      <c r="A22" s="63"/>
      <c r="B22" s="63"/>
      <c r="C22" s="63"/>
      <c r="D22" s="63"/>
      <c r="E22" s="63"/>
      <c r="F22" s="63"/>
      <c r="H22" s="29" t="s">
        <v>73</v>
      </c>
      <c r="I22" s="58">
        <v>1</v>
      </c>
      <c r="J22" s="76">
        <v>1</v>
      </c>
    </row>
    <row r="23" spans="1:10" x14ac:dyDescent="0.25">
      <c r="A23" s="45"/>
      <c r="B23" s="32" t="s">
        <v>69</v>
      </c>
      <c r="C23" s="25"/>
      <c r="D23" s="25"/>
      <c r="E23" s="25"/>
      <c r="F23" s="6"/>
      <c r="H23" s="52" t="s">
        <v>78</v>
      </c>
      <c r="I23" s="61">
        <v>15</v>
      </c>
      <c r="J23" s="77"/>
    </row>
    <row r="24" spans="1:10" x14ac:dyDescent="0.25">
      <c r="A24" s="45"/>
      <c r="B24" s="75" t="str">
        <f>I31</f>
        <v>пятнадцать белорусских рублей 00 копеек</v>
      </c>
      <c r="C24" s="75"/>
      <c r="D24" s="75"/>
      <c r="E24" s="75"/>
      <c r="F24" s="6"/>
      <c r="H24" s="28" t="s">
        <v>74</v>
      </c>
      <c r="I24" s="57"/>
      <c r="J24" s="78"/>
    </row>
    <row r="25" spans="1:10" x14ac:dyDescent="0.25">
      <c r="A25" s="45"/>
      <c r="B25" s="45"/>
      <c r="C25" s="45"/>
      <c r="D25" s="45"/>
      <c r="E25" s="45"/>
      <c r="F25" s="6"/>
      <c r="H25" s="53" t="s">
        <v>76</v>
      </c>
      <c r="I25" s="57"/>
      <c r="J25" s="77">
        <v>2</v>
      </c>
    </row>
    <row r="26" spans="1:10" x14ac:dyDescent="0.25">
      <c r="A26" s="45"/>
      <c r="B26" s="32" t="str">
        <f>"Срок действия счет-фактуры: "&amp;TEXT(I17,)</f>
        <v>Срок действия счет-фактуры: до ХХ.ХХ.ХХ (включительно)</v>
      </c>
      <c r="C26" s="45"/>
      <c r="D26" s="45"/>
      <c r="E26" s="45"/>
      <c r="F26" s="6"/>
      <c r="H26" s="28" t="s">
        <v>79</v>
      </c>
      <c r="I26" s="33"/>
      <c r="J26" s="77"/>
    </row>
    <row r="27" spans="1:10" x14ac:dyDescent="0.25">
      <c r="A27" s="45"/>
      <c r="B27" s="45"/>
      <c r="C27" s="45"/>
      <c r="D27" s="45"/>
      <c r="E27" s="45"/>
      <c r="F27" s="45"/>
      <c r="H27" s="53" t="s">
        <v>75</v>
      </c>
      <c r="I27" s="60"/>
      <c r="J27" s="78"/>
    </row>
    <row r="28" spans="1:10" ht="45" customHeight="1" x14ac:dyDescent="0.25">
      <c r="A28" s="45"/>
      <c r="B28" s="72" t="str">
        <f>"Продавец: "&amp;TEXT(I7,0) &amp; ", " &amp;TEXT(I9,0) &amp; ", " &amp;TEXT(I8,0)</f>
        <v>Продавец: ООО "Мебель БАЙ", 19888888, 220012, Минск, ул. Толстого 10</v>
      </c>
      <c r="C28" s="72"/>
      <c r="D28" s="72"/>
      <c r="E28" s="72"/>
      <c r="F28" s="45"/>
      <c r="H28" s="28" t="s">
        <v>77</v>
      </c>
      <c r="I28" s="59"/>
      <c r="J28" s="77">
        <v>3</v>
      </c>
    </row>
    <row r="29" spans="1:10" s="24" customFormat="1" x14ac:dyDescent="0.25">
      <c r="A29" s="25"/>
      <c r="B29" s="24" t="str">
        <f>"Денежные средства перечислить на р/с "&amp;TEXT(I34,) &amp; ", в " &amp;TEXT(I36,) &amp; ", код " &amp;TEXT(I35,)</f>
        <v>Денежные средства перечислить на р/с BY****************, в ЗАО "МТБанк", код MTBKBY22</v>
      </c>
      <c r="C29" s="6"/>
      <c r="D29" s="6"/>
      <c r="E29" s="6"/>
      <c r="F29" s="6"/>
      <c r="G29" s="22"/>
      <c r="H29" s="28" t="s">
        <v>80</v>
      </c>
      <c r="I29" s="33"/>
      <c r="J29" s="77"/>
    </row>
    <row r="30" spans="1:10" s="24" customFormat="1" x14ac:dyDescent="0.25">
      <c r="A30" s="25"/>
      <c r="F30" s="25"/>
      <c r="G30" s="22"/>
      <c r="I30" s="23"/>
      <c r="J30" s="78"/>
    </row>
    <row r="31" spans="1:10" s="24" customFormat="1" x14ac:dyDescent="0.25">
      <c r="A31" s="25"/>
      <c r="C31" s="32"/>
      <c r="D31" s="32"/>
      <c r="E31" s="6"/>
      <c r="F31" s="25"/>
      <c r="G31" s="22"/>
      <c r="H31" s="47" t="s">
        <v>69</v>
      </c>
      <c r="I31" s="27" t="s">
        <v>62</v>
      </c>
    </row>
    <row r="32" spans="1:10" s="24" customFormat="1" x14ac:dyDescent="0.25">
      <c r="A32" s="25"/>
      <c r="C32" s="32"/>
      <c r="E32" s="25"/>
      <c r="F32" s="25"/>
      <c r="G32" s="22"/>
    </row>
    <row r="33" spans="1:9" s="24" customFormat="1" x14ac:dyDescent="0.25">
      <c r="A33" s="25"/>
      <c r="C33" s="25"/>
      <c r="D33" s="73"/>
      <c r="E33" s="73"/>
      <c r="F33" s="25"/>
      <c r="G33" s="22"/>
      <c r="H33" s="79" t="s">
        <v>58</v>
      </c>
      <c r="I33" s="79"/>
    </row>
    <row r="34" spans="1:9" s="24" customFormat="1" x14ac:dyDescent="0.25">
      <c r="A34" s="25"/>
      <c r="B34" s="25"/>
      <c r="D34" s="25"/>
      <c r="E34" s="25"/>
      <c r="F34" s="25"/>
      <c r="G34" s="22"/>
      <c r="H34" s="29" t="s">
        <v>43</v>
      </c>
      <c r="I34" s="40" t="s">
        <v>65</v>
      </c>
    </row>
    <row r="35" spans="1:9" s="24" customFormat="1" x14ac:dyDescent="0.25">
      <c r="A35" s="25"/>
      <c r="C35" s="25"/>
      <c r="D35" s="25"/>
      <c r="E35" s="25"/>
      <c r="F35" s="25"/>
      <c r="G35" s="22"/>
      <c r="H35" s="29" t="s">
        <v>49</v>
      </c>
      <c r="I35" s="40" t="s">
        <v>50</v>
      </c>
    </row>
    <row r="36" spans="1:9" s="24" customFormat="1" x14ac:dyDescent="0.25">
      <c r="A36" s="25"/>
      <c r="B36" s="25"/>
      <c r="C36" s="25"/>
      <c r="D36" s="25"/>
      <c r="E36" s="25"/>
      <c r="F36" s="25"/>
      <c r="G36" s="22"/>
      <c r="H36" s="62" t="s">
        <v>51</v>
      </c>
      <c r="I36" s="50" t="s">
        <v>54</v>
      </c>
    </row>
    <row r="37" spans="1:9" s="24" customFormat="1" ht="31.5" x14ac:dyDescent="0.25">
      <c r="A37" s="25"/>
      <c r="B37" s="67" t="s">
        <v>44</v>
      </c>
      <c r="C37" s="36"/>
      <c r="D37" s="36"/>
      <c r="E37" s="36"/>
      <c r="F37" s="25"/>
      <c r="G37" s="22"/>
    </row>
    <row r="38" spans="1:9" s="24" customFormat="1" x14ac:dyDescent="0.25">
      <c r="A38" s="25"/>
      <c r="B38" s="25"/>
      <c r="C38" s="25"/>
      <c r="D38" s="38" t="s">
        <v>45</v>
      </c>
      <c r="E38" s="37" t="s">
        <v>46</v>
      </c>
      <c r="F38" s="25"/>
      <c r="G38" s="22"/>
    </row>
    <row r="39" spans="1:9" s="24" customFormat="1" x14ac:dyDescent="0.25">
      <c r="A39" s="25"/>
      <c r="B39" s="25"/>
      <c r="C39" s="25"/>
      <c r="D39" s="25"/>
      <c r="E39" s="25"/>
      <c r="F39" s="25"/>
      <c r="G39" s="22"/>
    </row>
    <row r="40" spans="1:9" s="24" customFormat="1" x14ac:dyDescent="0.25">
      <c r="A40" s="25"/>
      <c r="B40" s="25"/>
      <c r="C40" s="25"/>
      <c r="D40" s="25"/>
      <c r="E40" s="25"/>
      <c r="F40" s="25"/>
      <c r="G40" s="22"/>
      <c r="I40" s="23"/>
    </row>
    <row r="41" spans="1:9" s="24" customFormat="1" x14ac:dyDescent="0.25">
      <c r="A41" s="25"/>
      <c r="B41" s="25"/>
      <c r="C41" s="25"/>
      <c r="D41" s="25"/>
      <c r="E41" s="25"/>
      <c r="F41" s="25"/>
      <c r="G41" s="22"/>
      <c r="I41" s="23"/>
    </row>
    <row r="42" spans="1:9" s="24" customFormat="1" x14ac:dyDescent="0.25">
      <c r="A42" s="25"/>
      <c r="B42" s="25"/>
      <c r="C42" s="25"/>
      <c r="D42" s="25"/>
      <c r="E42" s="25"/>
      <c r="F42" s="25"/>
      <c r="G42" s="22"/>
      <c r="I42" s="23"/>
    </row>
    <row r="43" spans="1:9" s="24" customFormat="1" x14ac:dyDescent="0.25">
      <c r="A43" s="25"/>
      <c r="B43" s="25"/>
      <c r="C43" s="25"/>
      <c r="D43" s="25"/>
      <c r="E43" s="25"/>
      <c r="F43" s="25"/>
      <c r="G43" s="22"/>
      <c r="I43" s="23"/>
    </row>
    <row r="44" spans="1:9" s="24" customFormat="1" ht="31.5" x14ac:dyDescent="0.25">
      <c r="A44" s="25"/>
      <c r="B44" s="68" t="s">
        <v>71</v>
      </c>
      <c r="D44" s="36"/>
      <c r="E44" s="36"/>
      <c r="F44" s="25"/>
      <c r="G44" s="22"/>
      <c r="I44" s="23"/>
    </row>
    <row r="45" spans="1:9" s="24" customFormat="1" x14ac:dyDescent="0.25">
      <c r="A45" s="25"/>
      <c r="B45" s="25"/>
      <c r="C45" s="39"/>
      <c r="D45" s="37" t="s">
        <v>47</v>
      </c>
      <c r="E45" s="37" t="s">
        <v>45</v>
      </c>
      <c r="F45" s="25"/>
      <c r="G45" s="22"/>
      <c r="I45" s="23"/>
    </row>
    <row r="46" spans="1:9" s="24" customFormat="1" x14ac:dyDescent="0.25">
      <c r="A46" s="25"/>
      <c r="B46" s="25"/>
      <c r="C46" s="41"/>
      <c r="D46" s="37"/>
      <c r="E46" s="37"/>
      <c r="F46" s="25"/>
      <c r="G46" s="22"/>
      <c r="I46" s="23"/>
    </row>
    <row r="47" spans="1:9" s="24" customFormat="1" x14ac:dyDescent="0.25">
      <c r="A47" s="25"/>
      <c r="B47" s="25"/>
      <c r="C47" s="41" t="s">
        <v>55</v>
      </c>
      <c r="D47" s="37"/>
      <c r="E47" s="37"/>
      <c r="F47" s="25"/>
      <c r="G47" s="22"/>
      <c r="I47" s="23"/>
    </row>
    <row r="48" spans="1:9" s="24" customFormat="1" x14ac:dyDescent="0.25">
      <c r="A48" s="25"/>
      <c r="B48" s="25"/>
      <c r="C48" s="41" t="s">
        <v>56</v>
      </c>
      <c r="D48" s="37"/>
      <c r="E48" s="37"/>
      <c r="F48" s="25"/>
      <c r="G48" s="22"/>
      <c r="I48" s="23"/>
    </row>
    <row r="49" spans="1:9" s="24" customFormat="1" x14ac:dyDescent="0.25">
      <c r="A49" s="25"/>
      <c r="B49" s="25"/>
      <c r="C49" s="36"/>
      <c r="D49" s="56"/>
      <c r="E49" s="56"/>
      <c r="F49" s="36"/>
      <c r="G49" s="22"/>
      <c r="I49" s="23"/>
    </row>
    <row r="50" spans="1:9" s="24" customFormat="1" x14ac:dyDescent="0.25">
      <c r="A50" s="25"/>
      <c r="B50" s="25"/>
      <c r="C50" s="41"/>
      <c r="D50" s="37"/>
      <c r="E50" s="37"/>
      <c r="F50" s="25"/>
      <c r="G50" s="22"/>
      <c r="I50" s="23"/>
    </row>
    <row r="51" spans="1:9" s="24" customFormat="1" x14ac:dyDescent="0.25">
      <c r="A51" s="64"/>
      <c r="B51" s="64"/>
      <c r="C51" s="41"/>
      <c r="D51" s="37"/>
      <c r="E51" s="37"/>
      <c r="F51" s="64"/>
      <c r="G51" s="22"/>
      <c r="I51" s="23"/>
    </row>
    <row r="52" spans="1:9" s="24" customFormat="1" x14ac:dyDescent="0.25">
      <c r="A52" s="25"/>
      <c r="B52" s="25"/>
      <c r="C52" s="25"/>
      <c r="D52" s="25"/>
      <c r="E52" s="25"/>
      <c r="F52" s="25"/>
      <c r="G52" s="22"/>
      <c r="I52" s="23"/>
    </row>
    <row r="53" spans="1:9" s="24" customFormat="1" x14ac:dyDescent="0.25">
      <c r="A53" s="25"/>
      <c r="B53" s="25"/>
      <c r="C53" s="25"/>
      <c r="D53" s="25"/>
      <c r="E53" s="25"/>
      <c r="F53" s="25"/>
      <c r="G53" s="22"/>
      <c r="I53" s="23"/>
    </row>
    <row r="54" spans="1:9" s="24" customFormat="1" x14ac:dyDescent="0.25">
      <c r="A54" s="25"/>
      <c r="B54" s="25"/>
      <c r="C54" s="25"/>
      <c r="D54" s="25"/>
      <c r="E54" s="25"/>
      <c r="F54" s="25"/>
      <c r="G54" s="22"/>
      <c r="H54" s="5"/>
      <c r="I54" s="4"/>
    </row>
  </sheetData>
  <sheetProtection password="ED37" sheet="1" formatCells="0" formatColumns="0" formatRows="0" insertColumns="0" insertRows="0" insertHyperlinks="0" deleteColumns="0" deleteRows="0" sort="0" autoFilter="0" pivotTables="0"/>
  <protectedRanges>
    <protectedRange sqref="A31:F43" name="Диапазон2"/>
    <protectedRange sqref="I14 I16:I17 I34:I36 I21:I29 I31 I7:I10" name="Диапазон1"/>
  </protectedRanges>
  <mergeCells count="13">
    <mergeCell ref="J22:J24"/>
    <mergeCell ref="J25:J27"/>
    <mergeCell ref="J28:J30"/>
    <mergeCell ref="H33:I33"/>
    <mergeCell ref="H13:I13"/>
    <mergeCell ref="H20:I20"/>
    <mergeCell ref="H4:I4"/>
    <mergeCell ref="H6:I6"/>
    <mergeCell ref="A8:F8"/>
    <mergeCell ref="B28:E28"/>
    <mergeCell ref="D33:E33"/>
    <mergeCell ref="C13:E13"/>
    <mergeCell ref="B24:E24"/>
  </mergeCells>
  <pageMargins left="0.15748031496062992" right="0.11811023622047245" top="0.39370078740157483" bottom="0.15748031496062992" header="0.31496062992125984" footer="0.31496062992125984"/>
  <pageSetup paperSize="9" scale="7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158" yWindow="488" count="1">
        <x14:dataValidation type="list" allowBlank="1" showInputMessage="1" showErrorMessage="1" xr:uid="{2FCB380F-51A2-4788-AE88-0E9978A3DE2C}">
          <x14:formula1>
            <xm:f>Лист1!$B$3:$B$5</xm:f>
          </x14:formula1>
          <xm:sqref>I11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469F2-6539-45E8-B8E8-6C08A8F0CAA4}">
  <dimension ref="B2:B8"/>
  <sheetViews>
    <sheetView workbookViewId="0">
      <selection activeCell="I17" sqref="I17"/>
    </sheetView>
  </sheetViews>
  <sheetFormatPr defaultRowHeight="15" x14ac:dyDescent="0.25"/>
  <cols>
    <col min="2" max="2" width="19.28515625" customWidth="1"/>
  </cols>
  <sheetData>
    <row r="2" spans="2:2" x14ac:dyDescent="0.25">
      <c r="B2" t="s">
        <v>33</v>
      </c>
    </row>
    <row r="3" spans="2:2" x14ac:dyDescent="0.25">
      <c r="B3" t="s">
        <v>34</v>
      </c>
    </row>
    <row r="4" spans="2:2" x14ac:dyDescent="0.25">
      <c r="B4" s="21" t="s">
        <v>35</v>
      </c>
    </row>
    <row r="5" spans="2:2" x14ac:dyDescent="0.25">
      <c r="B5" s="21" t="s">
        <v>36</v>
      </c>
    </row>
    <row r="7" spans="2:2" x14ac:dyDescent="0.25">
      <c r="B7" t="s">
        <v>37</v>
      </c>
    </row>
    <row r="8" spans="2:2" x14ac:dyDescent="0.25">
      <c r="B8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4DB95-A5B6-411A-BE36-07FF6778A5B1}">
  <dimension ref="B2:K16"/>
  <sheetViews>
    <sheetView zoomScaleNormal="100" workbookViewId="0">
      <selection activeCell="D25" sqref="D25"/>
    </sheetView>
  </sheetViews>
  <sheetFormatPr defaultRowHeight="15" x14ac:dyDescent="0.25"/>
  <cols>
    <col min="2" max="2" width="26" customWidth="1"/>
    <col min="3" max="3" width="59.42578125" bestFit="1" customWidth="1"/>
    <col min="4" max="4" width="19.7109375" bestFit="1" customWidth="1"/>
    <col min="5" max="5" width="17.28515625" customWidth="1"/>
    <col min="6" max="7" width="20.140625" customWidth="1"/>
    <col min="8" max="8" width="22.140625" customWidth="1"/>
    <col min="9" max="9" width="19.140625" customWidth="1"/>
    <col min="10" max="10" width="22.140625" customWidth="1"/>
  </cols>
  <sheetData>
    <row r="2" spans="2:11" ht="51" x14ac:dyDescent="0.25">
      <c r="B2" s="10" t="s">
        <v>5</v>
      </c>
      <c r="C2" s="10" t="s">
        <v>1</v>
      </c>
      <c r="D2" s="10" t="s">
        <v>2</v>
      </c>
      <c r="E2" s="10" t="s">
        <v>3</v>
      </c>
      <c r="F2" s="10" t="s">
        <v>12</v>
      </c>
      <c r="G2" s="10" t="s">
        <v>13</v>
      </c>
      <c r="H2" s="10" t="s">
        <v>14</v>
      </c>
      <c r="I2" s="10" t="s">
        <v>18</v>
      </c>
      <c r="J2" s="10" t="s">
        <v>15</v>
      </c>
    </row>
    <row r="3" spans="2:11" ht="15.75" x14ac:dyDescent="0.25">
      <c r="B3" s="11" t="s">
        <v>4</v>
      </c>
      <c r="C3" s="11" t="s">
        <v>9</v>
      </c>
      <c r="D3" s="11" t="s">
        <v>19</v>
      </c>
      <c r="E3" s="12">
        <v>0</v>
      </c>
      <c r="F3" s="13">
        <v>10</v>
      </c>
      <c r="G3" s="13">
        <v>17.73</v>
      </c>
      <c r="H3" s="12">
        <v>12</v>
      </c>
      <c r="I3" s="14"/>
      <c r="J3" s="14">
        <v>1.5760000000000001</v>
      </c>
      <c r="K3" s="9" t="s">
        <v>17</v>
      </c>
    </row>
    <row r="4" spans="2:11" ht="15.75" x14ac:dyDescent="0.25">
      <c r="B4" s="11" t="s">
        <v>4</v>
      </c>
      <c r="C4" s="11" t="s">
        <v>8</v>
      </c>
      <c r="D4" s="11" t="s">
        <v>19</v>
      </c>
      <c r="E4" s="12">
        <v>0</v>
      </c>
      <c r="F4" s="13">
        <v>5.99</v>
      </c>
      <c r="G4" s="13">
        <v>17.100000000000001</v>
      </c>
      <c r="H4" s="12">
        <v>12</v>
      </c>
      <c r="I4" s="14"/>
      <c r="J4" s="14">
        <v>1.52</v>
      </c>
      <c r="K4" s="9" t="s">
        <v>17</v>
      </c>
    </row>
    <row r="5" spans="2:11" ht="15.75" x14ac:dyDescent="0.25">
      <c r="B5" s="11" t="s">
        <v>4</v>
      </c>
      <c r="C5" s="11" t="s">
        <v>6</v>
      </c>
      <c r="D5" s="11" t="s">
        <v>19</v>
      </c>
      <c r="E5" s="12">
        <v>24</v>
      </c>
      <c r="F5" s="13">
        <v>15.975</v>
      </c>
      <c r="G5" s="13">
        <v>16.649999999999999</v>
      </c>
      <c r="H5" s="12">
        <v>24</v>
      </c>
      <c r="I5" s="14">
        <v>1.42</v>
      </c>
      <c r="J5" s="14">
        <v>1.48</v>
      </c>
      <c r="K5" s="9" t="s">
        <v>16</v>
      </c>
    </row>
    <row r="6" spans="2:11" ht="15.75" x14ac:dyDescent="0.25">
      <c r="B6" s="11" t="s">
        <v>4</v>
      </c>
      <c r="C6" s="11" t="s">
        <v>7</v>
      </c>
      <c r="D6" s="11" t="s">
        <v>19</v>
      </c>
      <c r="E6" s="12">
        <v>0</v>
      </c>
      <c r="F6" s="13"/>
      <c r="G6" s="13">
        <v>16.649999999999999</v>
      </c>
      <c r="H6" s="12"/>
      <c r="I6" s="14"/>
      <c r="J6" s="14">
        <v>1.48</v>
      </c>
      <c r="K6" s="9" t="s">
        <v>23</v>
      </c>
    </row>
    <row r="7" spans="2:11" ht="15.75" x14ac:dyDescent="0.25">
      <c r="B7" s="11" t="s">
        <v>4</v>
      </c>
      <c r="C7" s="11" t="s">
        <v>24</v>
      </c>
      <c r="D7" s="11" t="s">
        <v>19</v>
      </c>
      <c r="E7" s="12">
        <v>0</v>
      </c>
      <c r="F7" s="13">
        <v>5</v>
      </c>
      <c r="G7" s="13">
        <v>17.73</v>
      </c>
      <c r="H7" s="12">
        <v>12</v>
      </c>
      <c r="I7" s="14"/>
      <c r="J7" s="14">
        <v>1.5760000000000001</v>
      </c>
      <c r="K7" s="9" t="s">
        <v>17</v>
      </c>
    </row>
    <row r="8" spans="2:11" ht="15.75" x14ac:dyDescent="0.25">
      <c r="B8" s="11" t="s">
        <v>4</v>
      </c>
      <c r="C8" s="11" t="s">
        <v>10</v>
      </c>
      <c r="D8" s="11" t="s">
        <v>19</v>
      </c>
      <c r="E8" s="12">
        <v>0</v>
      </c>
      <c r="F8" s="13">
        <v>4</v>
      </c>
      <c r="G8" s="13">
        <v>17.324999999999999</v>
      </c>
      <c r="H8" s="12">
        <v>12</v>
      </c>
      <c r="I8" s="14"/>
      <c r="J8" s="14">
        <v>1.54</v>
      </c>
      <c r="K8" s="9" t="s">
        <v>17</v>
      </c>
    </row>
    <row r="9" spans="2:11" ht="15.75" x14ac:dyDescent="0.25">
      <c r="B9" s="11" t="s">
        <v>4</v>
      </c>
      <c r="C9" s="11" t="s">
        <v>25</v>
      </c>
      <c r="D9" s="11" t="s">
        <v>19</v>
      </c>
      <c r="E9" s="12">
        <v>24</v>
      </c>
      <c r="F9" s="13">
        <v>5.99</v>
      </c>
      <c r="G9" s="13">
        <v>16.739999999999998</v>
      </c>
      <c r="H9" s="12">
        <v>18</v>
      </c>
      <c r="I9" s="14"/>
      <c r="J9" s="14">
        <v>1.488</v>
      </c>
      <c r="K9" s="9" t="s">
        <v>17</v>
      </c>
    </row>
    <row r="10" spans="2:11" ht="15.75" x14ac:dyDescent="0.25">
      <c r="B10" s="11" t="s">
        <v>4</v>
      </c>
      <c r="C10" s="11" t="s">
        <v>26</v>
      </c>
      <c r="D10" s="11" t="s">
        <v>19</v>
      </c>
      <c r="E10" s="12">
        <v>24</v>
      </c>
      <c r="F10" s="13">
        <v>3.5</v>
      </c>
      <c r="G10" s="13">
        <v>16.649999999999999</v>
      </c>
      <c r="H10" s="12">
        <v>12</v>
      </c>
      <c r="I10" s="14"/>
      <c r="J10" s="14">
        <v>1.48</v>
      </c>
      <c r="K10" s="9" t="s">
        <v>17</v>
      </c>
    </row>
    <row r="11" spans="2:11" ht="15.75" x14ac:dyDescent="0.25">
      <c r="B11" s="11" t="s">
        <v>4</v>
      </c>
      <c r="C11" s="11" t="s">
        <v>11</v>
      </c>
      <c r="D11" s="11" t="s">
        <v>19</v>
      </c>
      <c r="E11" s="12">
        <v>0</v>
      </c>
      <c r="F11" s="13">
        <v>14.9</v>
      </c>
      <c r="G11" s="17">
        <v>16.649999999999999</v>
      </c>
      <c r="H11" s="12">
        <v>12</v>
      </c>
      <c r="I11" s="14"/>
      <c r="J11" s="14">
        <v>1.48</v>
      </c>
      <c r="K11" s="9" t="s">
        <v>17</v>
      </c>
    </row>
    <row r="12" spans="2:11" ht="15.75" x14ac:dyDescent="0.25">
      <c r="B12" s="11" t="s">
        <v>4</v>
      </c>
      <c r="C12" s="11" t="s">
        <v>21</v>
      </c>
      <c r="D12" s="11" t="s">
        <v>19</v>
      </c>
      <c r="E12" s="12">
        <v>0</v>
      </c>
      <c r="F12" s="13">
        <v>5.99</v>
      </c>
      <c r="G12" s="13">
        <v>16.965</v>
      </c>
      <c r="H12" s="12">
        <v>6</v>
      </c>
      <c r="I12" s="14"/>
      <c r="J12" s="14">
        <v>1.508</v>
      </c>
      <c r="K12" s="9" t="s">
        <v>17</v>
      </c>
    </row>
    <row r="13" spans="2:11" ht="25.5" x14ac:dyDescent="0.25">
      <c r="B13" s="15" t="s">
        <v>20</v>
      </c>
      <c r="C13" s="16" t="s">
        <v>27</v>
      </c>
      <c r="D13" s="16" t="s">
        <v>19</v>
      </c>
      <c r="E13" s="12">
        <v>0</v>
      </c>
      <c r="F13" s="12">
        <v>8.8879999999999999</v>
      </c>
      <c r="G13" s="12">
        <v>16.47</v>
      </c>
      <c r="H13" s="13">
        <v>30</v>
      </c>
      <c r="I13" s="13"/>
      <c r="J13" s="12">
        <v>1.464</v>
      </c>
      <c r="K13" s="9" t="s">
        <v>17</v>
      </c>
    </row>
    <row r="14" spans="2:11" ht="25.5" x14ac:dyDescent="0.25">
      <c r="B14" s="15" t="s">
        <v>20</v>
      </c>
      <c r="C14" s="16" t="s">
        <v>28</v>
      </c>
      <c r="D14" s="16" t="s">
        <v>19</v>
      </c>
      <c r="E14" s="12">
        <v>0</v>
      </c>
      <c r="F14" s="12">
        <v>1E-3</v>
      </c>
      <c r="G14" s="12">
        <v>16.739999999999998</v>
      </c>
      <c r="H14" s="13">
        <v>12</v>
      </c>
      <c r="I14" s="13"/>
      <c r="J14" s="12">
        <v>1.488</v>
      </c>
      <c r="K14" s="9" t="s">
        <v>17</v>
      </c>
    </row>
    <row r="15" spans="2:11" ht="15.75" x14ac:dyDescent="0.25">
      <c r="B15" s="11" t="s">
        <v>4</v>
      </c>
      <c r="C15" s="11" t="s">
        <v>22</v>
      </c>
      <c r="D15" s="11" t="s">
        <v>19</v>
      </c>
      <c r="E15" s="12">
        <v>0</v>
      </c>
      <c r="F15" s="13">
        <v>6</v>
      </c>
      <c r="G15" s="13">
        <v>17.100000000000001</v>
      </c>
      <c r="H15" s="12">
        <v>6</v>
      </c>
      <c r="I15" s="14"/>
      <c r="J15" s="14">
        <v>1.52</v>
      </c>
      <c r="K15" s="9" t="s">
        <v>17</v>
      </c>
    </row>
    <row r="16" spans="2:11" x14ac:dyDescent="0.25">
      <c r="C16" s="8"/>
    </row>
  </sheetData>
  <sheetProtection password="ED3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</vt:lpstr>
      <vt:lpstr>Лист1</vt:lpstr>
      <vt:lpstr>Условия</vt:lpstr>
      <vt:lpstr>Информация!Область_печати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panfilenko</dc:creator>
  <cp:lastModifiedBy>maslyanskaya</cp:lastModifiedBy>
  <cp:lastPrinted>2026-04-25T08:08:44Z</cp:lastPrinted>
  <dcterms:created xsi:type="dcterms:W3CDTF">2017-12-13T10:49:39Z</dcterms:created>
  <dcterms:modified xsi:type="dcterms:W3CDTF">2026-04-27T12:09:07Z</dcterms:modified>
</cp:coreProperties>
</file>